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taffeit-my.sharepoint.com/personal/alicia_taffeitseguros_com/Documents/Escritorio/"/>
    </mc:Choice>
  </mc:AlternateContent>
  <xr:revisionPtr revIDLastSave="423" documentId="11_36D174F4E79F00B2E259CDE7810DB96F7CB2FA3B" xr6:coauthVersionLast="46" xr6:coauthVersionMax="46" xr10:uidLastSave="{93F384ED-8B07-40F2-8435-2908F4014F4F}"/>
  <bookViews>
    <workbookView xWindow="-4425" yWindow="4350" windowWidth="21600" windowHeight="11385" xr2:uid="{00000000-000D-0000-FFFF-FFFF00000000}"/>
  </bookViews>
  <sheets>
    <sheet name="PROPUESTA" sheetId="1" r:id="rId1"/>
    <sheet name="TABLA" sheetId="2" r:id="rId2"/>
  </sheets>
  <externalReferences>
    <externalReference r:id="rId3"/>
  </externalReferences>
  <definedNames>
    <definedName name="_xlnm.Print_Area" localSheetId="0">PROPUESTA!$B$1:$G$50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E35" i="1" s="1"/>
  <c r="I6" i="1"/>
  <c r="E34" i="1" s="1"/>
  <c r="I5" i="1"/>
  <c r="E33" i="1" s="1"/>
  <c r="I4" i="1"/>
  <c r="E32" i="1" s="1"/>
  <c r="E37" i="1" l="1"/>
  <c r="E44" i="1" s="1"/>
  <c r="E39" i="1" l="1"/>
  <c r="E40" i="1" s="1"/>
  <c r="E43" i="1"/>
  <c r="E42" i="1"/>
</calcChain>
</file>

<file path=xl/sharedStrings.xml><?xml version="1.0" encoding="utf-8"?>
<sst xmlns="http://schemas.openxmlformats.org/spreadsheetml/2006/main" count="67" uniqueCount="61">
  <si>
    <t xml:space="preserve">TITULAR:   </t>
  </si>
  <si>
    <t xml:space="preserve">CONYUGE:   </t>
  </si>
  <si>
    <t xml:space="preserve">HIJO 1:   </t>
  </si>
  <si>
    <t xml:space="preserve">HIJO 2:   </t>
  </si>
  <si>
    <t>OCA HOSPITAL</t>
  </si>
  <si>
    <t>MUGUERZA SUR</t>
  </si>
  <si>
    <t>DOCTORS HOSPITAL EAST</t>
  </si>
  <si>
    <t>SWISS HOSPITAL</t>
  </si>
  <si>
    <t>MUGUERZA SAN PEDRO</t>
  </si>
  <si>
    <t>HOSPITARIA</t>
  </si>
  <si>
    <t>SIERRA MADRE HOSPITAL</t>
  </si>
  <si>
    <t>HOSPITAL GINEQUITO</t>
  </si>
  <si>
    <t>MUGUERZA CONCHITA</t>
  </si>
  <si>
    <t>MUGUERZA VIDRIERA</t>
  </si>
  <si>
    <t>MUGUERZA SAN NICOLAS</t>
  </si>
  <si>
    <t>OSSIS (antes San Pedro)</t>
  </si>
  <si>
    <t>HOSPITAL NOGALAR</t>
  </si>
  <si>
    <t>HOSPITAL MILLER</t>
  </si>
  <si>
    <t>SUMA ASEGURADA TOTAL:      $ 5,000,000.00     por Padecimiento</t>
  </si>
  <si>
    <t>COBERTURAS</t>
  </si>
  <si>
    <t>SUMA ASEGURADA</t>
  </si>
  <si>
    <t>COPAGO</t>
  </si>
  <si>
    <t>HOSPITALIZACION</t>
  </si>
  <si>
    <t>MATERNIDAD</t>
  </si>
  <si>
    <t>MEDICINA PREVENTIVA</t>
  </si>
  <si>
    <t>CONSULTAS 1ER. CONTACTO</t>
  </si>
  <si>
    <t>ILIMITADAS</t>
  </si>
  <si>
    <t>MEDICAMENTOS X CONSULTA</t>
  </si>
  <si>
    <t>ESTUDIOS LABORATORIO Y GABINETE X CONSULTA</t>
  </si>
  <si>
    <t>AMPARADOS</t>
  </si>
  <si>
    <t>CONSULTAS 2DO. CONTACTO</t>
  </si>
  <si>
    <t>PRECIO PREFERENCIAL</t>
  </si>
  <si>
    <t>ASISTENCIAS</t>
  </si>
  <si>
    <t>DENTAL</t>
  </si>
  <si>
    <t>DENTALIA</t>
  </si>
  <si>
    <t>VIAJES</t>
  </si>
  <si>
    <t>ASSIST AMERICA</t>
  </si>
  <si>
    <t>FUNERARIA</t>
  </si>
  <si>
    <t>ANEMEX</t>
  </si>
  <si>
    <t>CONSULTA EN LINEA</t>
  </si>
  <si>
    <t>MiDoc Online</t>
  </si>
  <si>
    <t>PRIMA NETA</t>
  </si>
  <si>
    <t>DERECHO DE POLIZA</t>
  </si>
  <si>
    <t>I.V.A.</t>
  </si>
  <si>
    <t>PRIMA TOTAL</t>
  </si>
  <si>
    <t>TRIMESTRAL</t>
  </si>
  <si>
    <t>PRIMER RECIBO</t>
  </si>
  <si>
    <t>3 SUBSECUENTES</t>
  </si>
  <si>
    <t>ERROR</t>
  </si>
  <si>
    <t>2 LIMPIEZAS GRATIS Y DESCUENTOS</t>
  </si>
  <si>
    <t>PRIMA NETA TITULAR</t>
  </si>
  <si>
    <t>PRIMA NETA CONYUGE</t>
  </si>
  <si>
    <t>PRIMA NETA HIJO 1</t>
  </si>
  <si>
    <t>PRIMA NETA HIJO 2</t>
  </si>
  <si>
    <t>HOSPITAL SAN FELIPE DE JESUS</t>
  </si>
  <si>
    <t>Propuesta Colectivo SiSalud Vital</t>
  </si>
  <si>
    <t>HOSPITALES (NUEVO LEON) NIVEL: MEDIO + ESTÁNDAR</t>
  </si>
  <si>
    <t>Agente:</t>
  </si>
  <si>
    <t>Teléfono:</t>
  </si>
  <si>
    <t>Taffeit Agente de Seguros y de Fianzas, S.A. de C.V.</t>
  </si>
  <si>
    <t>Av. San Pedro 902-B, Col. Fuentes del Valle, San Pedro Garza García, N.L. 66220.  Tel. 2316-7001 / 2316-7002      www.taffeitseguros.com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</si>
</sst>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3" formatCode="_-* #,##0.00_-;\-* #,##0.00_-;_-* &quot;-&quot;??_-;_-@_-"/>
    <numFmt numFmtId="164" formatCode="#,##0.00_ ;\-#,##0.00\ 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FFFFCC"/>
      <name val="Calibri"/>
      <family val="2"/>
    </font>
    <font>
      <b/>
      <sz val="22"/>
      <color rgb="FF8DB4E2"/>
      <name val="Calibri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u/>
      <sz val="12"/>
      <color rgb="FF000000"/>
      <name val="Calibri"/>
      <family val="2"/>
    </font>
    <font>
      <b/>
      <sz val="12"/>
      <color rgb="FF16365C"/>
      <name val="Calibri"/>
      <family val="2"/>
    </font>
    <font>
      <u/>
      <sz val="11"/>
      <color rgb="FF0000FF"/>
      <name val="Calibri"/>
      <family val="2"/>
    </font>
    <font>
      <sz val="11"/>
      <color rgb="FFFFFFCC"/>
      <name val="Calibri"/>
      <family val="2"/>
      <scheme val="minor"/>
    </font>
    <font>
      <b/>
      <sz val="10.5"/>
      <color rgb="FF000000"/>
      <name val="Calibri"/>
      <family val="2"/>
    </font>
    <font>
      <sz val="10.5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 tint="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0" fontId="6" fillId="0" borderId="7" xfId="0" applyFont="1" applyFill="1" applyBorder="1" applyAlignment="1">
      <alignment horizontal="right" vertical="center"/>
    </xf>
    <xf numFmtId="14" fontId="8" fillId="0" borderId="10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43" fontId="5" fillId="0" borderId="10" xfId="1" applyFont="1" applyFill="1" applyBorder="1" applyAlignment="1">
      <alignment horizontal="right" vertical="center"/>
    </xf>
    <xf numFmtId="43" fontId="5" fillId="0" borderId="18" xfId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4" fontId="5" fillId="0" borderId="20" xfId="1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right" vertical="center"/>
    </xf>
    <xf numFmtId="4" fontId="14" fillId="0" borderId="20" xfId="1" applyNumberFormat="1" applyFont="1" applyFill="1" applyBorder="1" applyAlignment="1">
      <alignment horizontal="right" vertical="center"/>
    </xf>
    <xf numFmtId="43" fontId="5" fillId="0" borderId="6" xfId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4" fontId="8" fillId="0" borderId="20" xfId="1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center" vertical="center"/>
    </xf>
    <xf numFmtId="4" fontId="9" fillId="0" borderId="20" xfId="1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4" fontId="5" fillId="0" borderId="5" xfId="1" applyNumberFormat="1" applyFont="1" applyFill="1" applyBorder="1" applyAlignment="1">
      <alignment horizontal="center" vertical="center"/>
    </xf>
    <xf numFmtId="4" fontId="14" fillId="0" borderId="5" xfId="1" applyNumberFormat="1" applyFont="1" applyFill="1" applyBorder="1" applyAlignment="1">
      <alignment horizontal="right" vertical="center"/>
    </xf>
    <xf numFmtId="43" fontId="5" fillId="0" borderId="6" xfId="0" applyNumberFormat="1" applyFont="1" applyFill="1" applyBorder="1" applyAlignment="1">
      <alignment vertical="center"/>
    </xf>
    <xf numFmtId="0" fontId="15" fillId="0" borderId="16" xfId="0" applyFont="1" applyFill="1" applyBorder="1" applyAlignment="1">
      <alignment horizontal="right" vertical="center"/>
    </xf>
    <xf numFmtId="4" fontId="12" fillId="0" borderId="20" xfId="1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" fontId="14" fillId="0" borderId="5" xfId="1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14" fillId="0" borderId="20" xfId="1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right" vertical="center"/>
    </xf>
    <xf numFmtId="0" fontId="16" fillId="0" borderId="3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12" fillId="0" borderId="18" xfId="0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left" vertical="center"/>
    </xf>
    <xf numFmtId="0" fontId="9" fillId="8" borderId="4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7" fontId="19" fillId="0" borderId="21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7" fontId="19" fillId="0" borderId="20" xfId="1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164" fontId="19" fillId="0" borderId="20" xfId="1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164" fontId="19" fillId="5" borderId="18" xfId="1" applyNumberFormat="1" applyFont="1" applyFill="1" applyBorder="1" applyAlignment="1">
      <alignment horizontal="center" vertical="center" wrapText="1"/>
    </xf>
    <xf numFmtId="164" fontId="19" fillId="5" borderId="20" xfId="1" applyNumberFormat="1" applyFont="1" applyFill="1" applyBorder="1" applyAlignment="1">
      <alignment horizontal="center" vertical="center" wrapText="1"/>
    </xf>
    <xf numFmtId="164" fontId="19" fillId="5" borderId="24" xfId="1" applyNumberFormat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vertical="center"/>
    </xf>
    <xf numFmtId="7" fontId="19" fillId="0" borderId="7" xfId="1" applyNumberFormat="1" applyFont="1" applyFill="1" applyBorder="1" applyAlignment="1">
      <alignment horizontal="center" vertical="center"/>
    </xf>
    <xf numFmtId="7" fontId="19" fillId="0" borderId="16" xfId="1" applyNumberFormat="1" applyFont="1" applyFill="1" applyBorder="1" applyAlignment="1">
      <alignment horizontal="center" vertical="center"/>
    </xf>
    <xf numFmtId="7" fontId="19" fillId="0" borderId="13" xfId="1" applyNumberFormat="1" applyFont="1" applyFill="1" applyBorder="1" applyAlignment="1">
      <alignment horizontal="center" vertical="center"/>
    </xf>
    <xf numFmtId="165" fontId="19" fillId="0" borderId="7" xfId="0" applyNumberFormat="1" applyFont="1" applyFill="1" applyBorder="1" applyAlignment="1">
      <alignment horizontal="center" vertical="center"/>
    </xf>
    <xf numFmtId="165" fontId="19" fillId="0" borderId="16" xfId="0" applyNumberFormat="1" applyFont="1" applyFill="1" applyBorder="1" applyAlignment="1">
      <alignment horizontal="center" vertical="center"/>
    </xf>
    <xf numFmtId="165" fontId="19" fillId="0" borderId="13" xfId="0" applyNumberFormat="1" applyFont="1" applyFill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7" fontId="19" fillId="0" borderId="39" xfId="1" applyNumberFormat="1" applyFont="1" applyFill="1" applyBorder="1" applyAlignment="1">
      <alignment horizontal="center" vertical="center" wrapText="1"/>
    </xf>
    <xf numFmtId="7" fontId="19" fillId="0" borderId="27" xfId="1" applyNumberFormat="1" applyFont="1" applyFill="1" applyBorder="1" applyAlignment="1">
      <alignment horizontal="center" vertical="center" wrapText="1"/>
    </xf>
    <xf numFmtId="7" fontId="19" fillId="0" borderId="40" xfId="1" applyNumberFormat="1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7" fontId="19" fillId="0" borderId="41" xfId="1" applyNumberFormat="1" applyFont="1" applyFill="1" applyBorder="1" applyAlignment="1">
      <alignment horizontal="center" vertical="center"/>
    </xf>
    <xf numFmtId="7" fontId="19" fillId="0" borderId="33" xfId="1" applyNumberFormat="1" applyFont="1" applyFill="1" applyBorder="1" applyAlignment="1">
      <alignment horizontal="center" vertical="center"/>
    </xf>
    <xf numFmtId="7" fontId="19" fillId="0" borderId="9" xfId="1" applyNumberFormat="1" applyFont="1" applyFill="1" applyBorder="1" applyAlignment="1">
      <alignment horizontal="center" vertical="center"/>
    </xf>
    <xf numFmtId="164" fontId="19" fillId="0" borderId="32" xfId="1" applyNumberFormat="1" applyFont="1" applyFill="1" applyBorder="1" applyAlignment="1">
      <alignment horizontal="center" vertical="center" wrapText="1"/>
    </xf>
    <xf numFmtId="164" fontId="19" fillId="0" borderId="26" xfId="1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164" fontId="19" fillId="0" borderId="12" xfId="1" applyNumberFormat="1" applyFont="1" applyFill="1" applyBorder="1" applyAlignment="1">
      <alignment horizontal="center" vertical="center" wrapText="1"/>
    </xf>
    <xf numFmtId="164" fontId="19" fillId="0" borderId="6" xfId="1" applyNumberFormat="1" applyFont="1" applyFill="1" applyBorder="1" applyAlignment="1">
      <alignment horizontal="center" vertical="center" wrapText="1"/>
    </xf>
    <xf numFmtId="164" fontId="11" fillId="7" borderId="43" xfId="1" applyNumberFormat="1" applyFont="1" applyFill="1" applyBorder="1" applyAlignment="1">
      <alignment horizontal="center" vertical="center"/>
    </xf>
    <xf numFmtId="164" fontId="11" fillId="7" borderId="44" xfId="1" applyNumberFormat="1" applyFont="1" applyFill="1" applyBorder="1" applyAlignment="1">
      <alignment horizontal="center" vertical="center"/>
    </xf>
    <xf numFmtId="164" fontId="11" fillId="7" borderId="45" xfId="1" applyNumberFormat="1" applyFont="1" applyFill="1" applyBorder="1" applyAlignment="1">
      <alignment horizontal="center" vertical="center"/>
    </xf>
    <xf numFmtId="9" fontId="19" fillId="0" borderId="7" xfId="1" applyNumberFormat="1" applyFont="1" applyFill="1" applyBorder="1" applyAlignment="1">
      <alignment horizontal="center" vertical="center"/>
    </xf>
    <xf numFmtId="9" fontId="19" fillId="0" borderId="16" xfId="1" applyNumberFormat="1" applyFont="1" applyFill="1" applyBorder="1" applyAlignment="1">
      <alignment horizontal="center" vertical="center"/>
    </xf>
    <xf numFmtId="9" fontId="19" fillId="0" borderId="13" xfId="1" applyNumberFormat="1" applyFont="1" applyFill="1" applyBorder="1" applyAlignment="1">
      <alignment horizontal="center" vertical="center"/>
    </xf>
    <xf numFmtId="164" fontId="19" fillId="0" borderId="12" xfId="1" applyNumberFormat="1" applyFont="1" applyFill="1" applyBorder="1" applyAlignment="1">
      <alignment horizontal="center" vertical="center"/>
    </xf>
    <xf numFmtId="164" fontId="19" fillId="0" borderId="6" xfId="1" applyNumberFormat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/>
    </xf>
    <xf numFmtId="4" fontId="5" fillId="0" borderId="7" xfId="1" applyNumberFormat="1" applyFont="1" applyFill="1" applyBorder="1" applyAlignment="1">
      <alignment horizontal="center" vertical="center"/>
    </xf>
    <xf numFmtId="4" fontId="5" fillId="0" borderId="16" xfId="1" applyNumberFormat="1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64" fontId="19" fillId="0" borderId="8" xfId="1" applyNumberFormat="1" applyFont="1" applyFill="1" applyBorder="1" applyAlignment="1">
      <alignment horizontal="center" vertical="center"/>
    </xf>
    <xf numFmtId="164" fontId="19" fillId="0" borderId="34" xfId="1" applyNumberFormat="1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9" fontId="19" fillId="0" borderId="7" xfId="1" applyNumberFormat="1" applyFont="1" applyFill="1" applyBorder="1" applyAlignment="1">
      <alignment horizontal="center" vertical="center" wrapText="1"/>
    </xf>
    <xf numFmtId="9" fontId="19" fillId="0" borderId="16" xfId="1" applyNumberFormat="1" applyFont="1" applyFill="1" applyBorder="1" applyAlignment="1">
      <alignment horizontal="center" vertical="center" wrapText="1"/>
    </xf>
    <xf numFmtId="9" fontId="19" fillId="0" borderId="13" xfId="1" applyNumberFormat="1" applyFont="1" applyFill="1" applyBorder="1" applyAlignment="1">
      <alignment horizontal="center" vertical="center" wrapText="1"/>
    </xf>
    <xf numFmtId="164" fontId="19" fillId="0" borderId="35" xfId="1" applyNumberFormat="1" applyFont="1" applyFill="1" applyBorder="1" applyAlignment="1">
      <alignment horizontal="center" vertical="center"/>
    </xf>
    <xf numFmtId="164" fontId="19" fillId="0" borderId="19" xfId="1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164" fontId="19" fillId="0" borderId="36" xfId="1" applyNumberFormat="1" applyFont="1" applyFill="1" applyBorder="1" applyAlignment="1">
      <alignment horizontal="center" vertical="center" wrapText="1"/>
    </xf>
    <xf numFmtId="164" fontId="19" fillId="0" borderId="25" xfId="1" applyNumberFormat="1" applyFont="1" applyFill="1" applyBorder="1" applyAlignment="1">
      <alignment horizontal="center" vertical="center" wrapText="1"/>
    </xf>
    <xf numFmtId="164" fontId="19" fillId="0" borderId="38" xfId="1" applyNumberFormat="1" applyFont="1" applyFill="1" applyBorder="1" applyAlignment="1">
      <alignment horizontal="center" vertical="center" wrapText="1"/>
    </xf>
    <xf numFmtId="164" fontId="19" fillId="0" borderId="31" xfId="1" applyNumberFormat="1" applyFont="1" applyFill="1" applyBorder="1" applyAlignment="1">
      <alignment horizontal="center" vertical="center" wrapText="1"/>
    </xf>
    <xf numFmtId="164" fontId="19" fillId="0" borderId="10" xfId="1" applyNumberFormat="1" applyFont="1" applyFill="1" applyBorder="1" applyAlignment="1">
      <alignment horizontal="center" vertical="center" wrapText="1"/>
    </xf>
    <xf numFmtId="0" fontId="19" fillId="0" borderId="37" xfId="0" applyNumberFormat="1" applyFont="1" applyFill="1" applyBorder="1" applyAlignment="1">
      <alignment horizontal="center" vertical="center"/>
    </xf>
    <xf numFmtId="0" fontId="19" fillId="0" borderId="23" xfId="0" applyNumberFormat="1" applyFont="1" applyFill="1" applyBorder="1" applyAlignment="1">
      <alignment horizontal="center" vertical="center"/>
    </xf>
    <xf numFmtId="0" fontId="19" fillId="0" borderId="42" xfId="0" applyNumberFormat="1" applyFont="1" applyFill="1" applyBorder="1" applyAlignment="1">
      <alignment horizontal="center" vertical="center"/>
    </xf>
    <xf numFmtId="4" fontId="13" fillId="0" borderId="7" xfId="1" applyNumberFormat="1" applyFont="1" applyFill="1" applyBorder="1" applyAlignment="1">
      <alignment horizontal="center" vertical="center"/>
    </xf>
    <xf numFmtId="4" fontId="13" fillId="0" borderId="16" xfId="1" applyNumberFormat="1" applyFont="1" applyFill="1" applyBorder="1" applyAlignment="1">
      <alignment horizontal="center" vertical="center"/>
    </xf>
    <xf numFmtId="4" fontId="13" fillId="0" borderId="6" xfId="1" applyNumberFormat="1" applyFont="1" applyFill="1" applyBorder="1" applyAlignment="1">
      <alignment horizontal="center" vertical="center"/>
    </xf>
    <xf numFmtId="4" fontId="9" fillId="5" borderId="7" xfId="1" applyNumberFormat="1" applyFont="1" applyFill="1" applyBorder="1" applyAlignment="1">
      <alignment horizontal="center" vertical="center"/>
    </xf>
    <xf numFmtId="4" fontId="9" fillId="5" borderId="16" xfId="1" applyNumberFormat="1" applyFont="1" applyFill="1" applyBorder="1" applyAlignment="1">
      <alignment horizontal="center" vertical="center"/>
    </xf>
    <xf numFmtId="4" fontId="9" fillId="5" borderId="6" xfId="1" applyNumberFormat="1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393852</xdr:colOff>
      <xdr:row>47</xdr:row>
      <xdr:rowOff>152400</xdr:rowOff>
    </xdr:from>
    <xdr:to>
      <xdr:col>3</xdr:col>
      <xdr:colOff>1295400</xdr:colOff>
      <xdr:row>48</xdr:row>
      <xdr:rowOff>77342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4702" y="10296525"/>
          <a:ext cx="901548" cy="553592"/>
        </a:xfrm>
        <a:prstGeom prst="rect">
          <a:avLst/>
        </a:prstGeom>
      </xdr:spPr>
    </xdr:pic>
    <xdr:clientData/>
  </xdr:twoCellAnchor>
  <xdr:twoCellAnchor editAs="oneCell">
    <xdr:from>
      <xdr:col>1</xdr:col>
      <xdr:colOff>169545</xdr:colOff>
      <xdr:row>5</xdr:row>
      <xdr:rowOff>114300</xdr:rowOff>
    </xdr:from>
    <xdr:to>
      <xdr:col>2</xdr:col>
      <xdr:colOff>523875</xdr:colOff>
      <xdr:row>7</xdr:row>
      <xdr:rowOff>104126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" y="1257300"/>
          <a:ext cx="1116330" cy="485126"/>
        </a:xfrm>
        <a:prstGeom prst="rect">
          <a:avLst/>
        </a:prstGeom>
      </xdr:spPr>
    </xdr:pic>
    <xdr:clientData/>
  </xdr:twoCellAnchor>
  <xdr:twoCellAnchor>
    <xdr:from>
      <xdr:col>1</xdr:col>
      <xdr:colOff>60960</xdr:colOff>
      <xdr:row>31</xdr:row>
      <xdr:rowOff>7620</xdr:rowOff>
    </xdr:from>
    <xdr:to>
      <xdr:col>3</xdr:col>
      <xdr:colOff>30480</xdr:colOff>
      <xdr:row>44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75260" y="7170420"/>
          <a:ext cx="2846070" cy="259270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endParaRPr lang="es-MX" sz="1100" b="1" u="sng"/>
        </a:p>
        <a:p>
          <a:pPr lvl="0"/>
          <a:r>
            <a:rPr lang="es-MX" sz="1000" b="1" u="sng"/>
            <a:t>OBSERVACIONES:</a:t>
          </a:r>
        </a:p>
        <a:p>
          <a:pPr lvl="0"/>
          <a:endParaRPr lang="es-MX" sz="1000" u="sng"/>
        </a:p>
        <a:p>
          <a:pPr lvl="0"/>
          <a:r>
            <a:rPr lang="es-MX" sz="1000"/>
            <a:t>-</a:t>
          </a:r>
          <a:r>
            <a:rPr lang="es-MX" sz="1000" baseline="0"/>
            <a:t> No se cubren Padecimientos Preexistentes.</a:t>
          </a:r>
        </a:p>
        <a:p>
          <a:pPr lvl="0"/>
          <a:r>
            <a:rPr lang="es-MX" sz="1000" baseline="0"/>
            <a:t>- Requisitos de Asegurabilidad, sólo de consideran las actividades de Riesgo Normal de los Asegurados.</a:t>
          </a:r>
        </a:p>
        <a:p>
          <a:pPr lvl="0"/>
          <a:r>
            <a:rPr lang="es-MX" sz="1000" baseline="0"/>
            <a:t>- Considera Periodos de Espera en </a:t>
          </a:r>
        </a:p>
        <a:p>
          <a:pPr lvl="0"/>
          <a:r>
            <a:rPr lang="es-MX" sz="1000" baseline="0"/>
            <a:t>Padecimientos de acuerdo a las Condiciones Generales del Producto.</a:t>
          </a:r>
        </a:p>
        <a:p>
          <a:pPr lvl="0"/>
          <a:r>
            <a:rPr lang="es-MX" sz="1000" baseline="0"/>
            <a:t>- Cobertura dentro de la Republica Mexicana.</a:t>
          </a:r>
        </a:p>
        <a:p>
          <a:pPr lvl="0"/>
          <a:endParaRPr lang="es-MX" sz="1000" baseline="0"/>
        </a:p>
        <a:p>
          <a:pPr lvl="0"/>
          <a:r>
            <a:rPr lang="es-MX" sz="1000" baseline="0"/>
            <a:t>- Pago ANUAL o TRIMESTRAL</a:t>
          </a:r>
        </a:p>
        <a:p>
          <a:pPr lvl="0"/>
          <a:r>
            <a:rPr lang="es-MX" sz="1000" baseline="0"/>
            <a:t>- Pago en OXXO, Oficina TAFFEIT (con Tarjeta de Débito y Crédito), Banco SANTANDER y  PayU.</a:t>
          </a:r>
        </a:p>
      </xdr:txBody>
    </xdr:sp>
    <xdr:clientData/>
  </xdr:twoCellAnchor>
  <xdr:twoCellAnchor editAs="oneCell">
    <xdr:from>
      <xdr:col>1</xdr:col>
      <xdr:colOff>207645</xdr:colOff>
      <xdr:row>3</xdr:row>
      <xdr:rowOff>22860</xdr:rowOff>
    </xdr:from>
    <xdr:to>
      <xdr:col>2</xdr:col>
      <xdr:colOff>1277295</xdr:colOff>
      <xdr:row>5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" y="727710"/>
          <a:ext cx="1831650" cy="605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MEN%20PROPUESTAS%20MYSALUD%20SISNOVA%202021%20G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DICIONAL"/>
      <sheetName val="Hoja3"/>
    </sheetNames>
    <sheetDataSet>
      <sheetData sheetId="0"/>
      <sheetData sheetId="1">
        <row r="2">
          <cell r="B2">
            <v>0</v>
          </cell>
          <cell r="C2">
            <v>6779</v>
          </cell>
        </row>
        <row r="3">
          <cell r="B3">
            <v>1</v>
          </cell>
          <cell r="C3">
            <v>6779</v>
          </cell>
        </row>
        <row r="4">
          <cell r="B4">
            <v>2</v>
          </cell>
          <cell r="C4">
            <v>6779</v>
          </cell>
        </row>
        <row r="5">
          <cell r="B5">
            <v>3</v>
          </cell>
          <cell r="C5">
            <v>6779</v>
          </cell>
        </row>
        <row r="6">
          <cell r="B6">
            <v>4</v>
          </cell>
          <cell r="C6">
            <v>6779</v>
          </cell>
        </row>
        <row r="7">
          <cell r="B7">
            <v>5</v>
          </cell>
          <cell r="C7">
            <v>6779</v>
          </cell>
        </row>
        <row r="8">
          <cell r="B8">
            <v>6</v>
          </cell>
          <cell r="C8">
            <v>6779</v>
          </cell>
        </row>
        <row r="9">
          <cell r="B9">
            <v>7</v>
          </cell>
          <cell r="C9">
            <v>6779</v>
          </cell>
        </row>
        <row r="10">
          <cell r="B10">
            <v>8</v>
          </cell>
          <cell r="C10">
            <v>6779</v>
          </cell>
        </row>
        <row r="11">
          <cell r="B11">
            <v>9</v>
          </cell>
          <cell r="C11">
            <v>6779</v>
          </cell>
        </row>
        <row r="12">
          <cell r="B12">
            <v>10</v>
          </cell>
          <cell r="C12">
            <v>6779</v>
          </cell>
        </row>
        <row r="13">
          <cell r="B13">
            <v>11</v>
          </cell>
          <cell r="C13">
            <v>6779</v>
          </cell>
        </row>
        <row r="14">
          <cell r="B14">
            <v>12</v>
          </cell>
          <cell r="C14">
            <v>6779</v>
          </cell>
        </row>
        <row r="15">
          <cell r="B15">
            <v>13</v>
          </cell>
          <cell r="C15">
            <v>6779</v>
          </cell>
        </row>
        <row r="16">
          <cell r="B16">
            <v>14</v>
          </cell>
          <cell r="C16">
            <v>6779</v>
          </cell>
        </row>
        <row r="17">
          <cell r="B17">
            <v>15</v>
          </cell>
          <cell r="C17">
            <v>6779</v>
          </cell>
        </row>
        <row r="18">
          <cell r="B18">
            <v>16</v>
          </cell>
          <cell r="C18">
            <v>6779</v>
          </cell>
        </row>
        <row r="19">
          <cell r="B19">
            <v>17</v>
          </cell>
          <cell r="C19">
            <v>6779</v>
          </cell>
        </row>
        <row r="20">
          <cell r="B20">
            <v>18</v>
          </cell>
          <cell r="C20">
            <v>6779</v>
          </cell>
        </row>
        <row r="21">
          <cell r="B21">
            <v>19</v>
          </cell>
          <cell r="C21">
            <v>6779</v>
          </cell>
        </row>
        <row r="22">
          <cell r="B22">
            <v>20</v>
          </cell>
          <cell r="C22">
            <v>8947</v>
          </cell>
        </row>
        <row r="23">
          <cell r="B23">
            <v>21</v>
          </cell>
          <cell r="C23">
            <v>8947</v>
          </cell>
        </row>
        <row r="24">
          <cell r="B24">
            <v>22</v>
          </cell>
          <cell r="C24">
            <v>8947</v>
          </cell>
        </row>
        <row r="25">
          <cell r="B25">
            <v>23</v>
          </cell>
          <cell r="C25">
            <v>8947</v>
          </cell>
        </row>
        <row r="26">
          <cell r="B26">
            <v>24</v>
          </cell>
          <cell r="C26">
            <v>8947</v>
          </cell>
        </row>
        <row r="27">
          <cell r="B27">
            <v>25</v>
          </cell>
          <cell r="C27">
            <v>8947</v>
          </cell>
        </row>
        <row r="28">
          <cell r="B28">
            <v>26</v>
          </cell>
          <cell r="C28">
            <v>8947</v>
          </cell>
        </row>
        <row r="29">
          <cell r="B29">
            <v>27</v>
          </cell>
          <cell r="C29">
            <v>8947</v>
          </cell>
        </row>
        <row r="30">
          <cell r="B30">
            <v>28</v>
          </cell>
          <cell r="C30">
            <v>8947</v>
          </cell>
        </row>
        <row r="31">
          <cell r="B31">
            <v>29</v>
          </cell>
          <cell r="C31">
            <v>8947</v>
          </cell>
        </row>
        <row r="32">
          <cell r="B32">
            <v>30</v>
          </cell>
          <cell r="C32">
            <v>8947</v>
          </cell>
        </row>
        <row r="33">
          <cell r="B33">
            <v>31</v>
          </cell>
          <cell r="C33">
            <v>8947</v>
          </cell>
        </row>
        <row r="34">
          <cell r="B34">
            <v>32</v>
          </cell>
          <cell r="C34">
            <v>8947</v>
          </cell>
        </row>
        <row r="35">
          <cell r="B35">
            <v>33</v>
          </cell>
          <cell r="C35">
            <v>8947</v>
          </cell>
        </row>
        <row r="36">
          <cell r="B36">
            <v>34</v>
          </cell>
          <cell r="C36">
            <v>8947</v>
          </cell>
        </row>
        <row r="37">
          <cell r="B37">
            <v>35</v>
          </cell>
          <cell r="C37">
            <v>8947</v>
          </cell>
        </row>
        <row r="38">
          <cell r="B38">
            <v>36</v>
          </cell>
          <cell r="C38">
            <v>8947</v>
          </cell>
        </row>
        <row r="39">
          <cell r="B39">
            <v>37</v>
          </cell>
          <cell r="C39">
            <v>8947</v>
          </cell>
        </row>
        <row r="40">
          <cell r="B40">
            <v>38</v>
          </cell>
          <cell r="C40">
            <v>8947</v>
          </cell>
        </row>
        <row r="41">
          <cell r="B41">
            <v>39</v>
          </cell>
          <cell r="C41">
            <v>8947</v>
          </cell>
        </row>
        <row r="42">
          <cell r="B42">
            <v>40</v>
          </cell>
          <cell r="C42">
            <v>8947</v>
          </cell>
        </row>
        <row r="43">
          <cell r="B43">
            <v>41</v>
          </cell>
          <cell r="C43">
            <v>8947</v>
          </cell>
        </row>
        <row r="44">
          <cell r="B44">
            <v>42</v>
          </cell>
          <cell r="C44">
            <v>8947</v>
          </cell>
        </row>
        <row r="45">
          <cell r="B45">
            <v>43</v>
          </cell>
          <cell r="C45">
            <v>8947</v>
          </cell>
        </row>
        <row r="46">
          <cell r="B46">
            <v>44</v>
          </cell>
          <cell r="C46">
            <v>8947</v>
          </cell>
        </row>
        <row r="47">
          <cell r="B47">
            <v>45</v>
          </cell>
          <cell r="C47">
            <v>8947</v>
          </cell>
        </row>
        <row r="48">
          <cell r="B48">
            <v>46</v>
          </cell>
          <cell r="C48">
            <v>8947</v>
          </cell>
        </row>
        <row r="49">
          <cell r="B49">
            <v>47</v>
          </cell>
          <cell r="C49">
            <v>8947</v>
          </cell>
        </row>
        <row r="50">
          <cell r="B50">
            <v>48</v>
          </cell>
          <cell r="C50">
            <v>8947</v>
          </cell>
        </row>
        <row r="51">
          <cell r="B51">
            <v>49</v>
          </cell>
          <cell r="C51">
            <v>8947</v>
          </cell>
        </row>
        <row r="52">
          <cell r="B52">
            <v>50</v>
          </cell>
          <cell r="C52">
            <v>19407</v>
          </cell>
        </row>
        <row r="53">
          <cell r="B53">
            <v>51</v>
          </cell>
          <cell r="C53">
            <v>19407</v>
          </cell>
        </row>
        <row r="54">
          <cell r="B54">
            <v>52</v>
          </cell>
          <cell r="C54">
            <v>19407</v>
          </cell>
        </row>
        <row r="55">
          <cell r="B55">
            <v>53</v>
          </cell>
          <cell r="C55">
            <v>19407</v>
          </cell>
        </row>
        <row r="56">
          <cell r="B56">
            <v>54</v>
          </cell>
          <cell r="C56">
            <v>19407</v>
          </cell>
        </row>
        <row r="57">
          <cell r="B57">
            <v>55</v>
          </cell>
          <cell r="C57">
            <v>22591</v>
          </cell>
        </row>
        <row r="58">
          <cell r="B58">
            <v>56</v>
          </cell>
          <cell r="C58">
            <v>22591</v>
          </cell>
        </row>
        <row r="59">
          <cell r="B59">
            <v>57</v>
          </cell>
          <cell r="C59">
            <v>22591</v>
          </cell>
        </row>
        <row r="60">
          <cell r="B60">
            <v>58</v>
          </cell>
          <cell r="C60">
            <v>22591</v>
          </cell>
        </row>
        <row r="61">
          <cell r="B61">
            <v>59</v>
          </cell>
          <cell r="C61">
            <v>22591</v>
          </cell>
        </row>
        <row r="62">
          <cell r="B62">
            <v>60</v>
          </cell>
          <cell r="C62">
            <v>30029</v>
          </cell>
        </row>
        <row r="63">
          <cell r="B63">
            <v>61</v>
          </cell>
          <cell r="C63">
            <v>30029</v>
          </cell>
        </row>
        <row r="64">
          <cell r="B64">
            <v>62</v>
          </cell>
          <cell r="C64">
            <v>30029</v>
          </cell>
        </row>
        <row r="65">
          <cell r="B65">
            <v>63</v>
          </cell>
          <cell r="C65">
            <v>30029</v>
          </cell>
        </row>
        <row r="66">
          <cell r="B66">
            <v>64</v>
          </cell>
          <cell r="C66">
            <v>30029</v>
          </cell>
        </row>
        <row r="67">
          <cell r="B67">
            <v>65</v>
          </cell>
          <cell r="C67">
            <v>42295</v>
          </cell>
        </row>
        <row r="68">
          <cell r="B68">
            <v>66</v>
          </cell>
          <cell r="C68">
            <v>42295</v>
          </cell>
        </row>
        <row r="69">
          <cell r="B69">
            <v>67</v>
          </cell>
          <cell r="C69">
            <v>42295</v>
          </cell>
        </row>
        <row r="70">
          <cell r="B70">
            <v>68</v>
          </cell>
          <cell r="C70">
            <v>42295</v>
          </cell>
        </row>
        <row r="71">
          <cell r="B71">
            <v>69</v>
          </cell>
          <cell r="C71">
            <v>42295</v>
          </cell>
        </row>
        <row r="72">
          <cell r="B72">
            <v>70</v>
          </cell>
          <cell r="C72" t="str">
            <v>ERROR</v>
          </cell>
        </row>
        <row r="73">
          <cell r="B73">
            <v>71</v>
          </cell>
          <cell r="C73" t="str">
            <v>ERROR</v>
          </cell>
        </row>
        <row r="74">
          <cell r="B74">
            <v>72</v>
          </cell>
          <cell r="C74" t="str">
            <v>ERROR</v>
          </cell>
        </row>
        <row r="75">
          <cell r="B75">
            <v>73</v>
          </cell>
          <cell r="C75" t="str">
            <v>ERROR</v>
          </cell>
        </row>
        <row r="76">
          <cell r="B76">
            <v>74</v>
          </cell>
          <cell r="C76" t="str">
            <v>ERROR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0"/>
  <sheetViews>
    <sheetView tabSelected="1" topLeftCell="A31" workbookViewId="0">
      <selection activeCell="G5" sqref="G5"/>
    </sheetView>
  </sheetViews>
  <sheetFormatPr baseColWidth="10" defaultRowHeight="15" x14ac:dyDescent="0.25"/>
  <cols>
    <col min="1" max="1" width="1.7109375" style="8" customWidth="1"/>
    <col min="2" max="2" width="11.42578125" style="8"/>
    <col min="3" max="5" width="31.7109375" style="8" customWidth="1"/>
    <col min="6" max="6" width="1" style="8" customWidth="1"/>
    <col min="7" max="7" width="4.28515625" style="8" customWidth="1"/>
    <col min="8" max="16384" width="11.42578125" style="8"/>
  </cols>
  <sheetData>
    <row r="1" spans="2:9" ht="28.5" x14ac:dyDescent="0.25">
      <c r="B1" s="106" t="s">
        <v>55</v>
      </c>
      <c r="C1" s="106"/>
      <c r="D1" s="106"/>
      <c r="E1" s="106"/>
      <c r="F1" s="106"/>
      <c r="G1" s="106"/>
    </row>
    <row r="2" spans="2:9" ht="7.15" customHeight="1" x14ac:dyDescent="0.25">
      <c r="B2" s="9"/>
      <c r="C2" s="9"/>
      <c r="D2" s="9"/>
      <c r="E2" s="9"/>
      <c r="F2" s="9"/>
      <c r="G2" s="9"/>
    </row>
    <row r="3" spans="2:9" ht="15.95" customHeight="1" x14ac:dyDescent="0.25">
      <c r="B3" s="10"/>
      <c r="C3" s="11"/>
      <c r="D3" s="11"/>
      <c r="E3" s="11"/>
      <c r="F3" s="11"/>
      <c r="G3" s="11"/>
    </row>
    <row r="4" spans="2:9" ht="20.100000000000001" customHeight="1" x14ac:dyDescent="0.25">
      <c r="B4" s="12"/>
      <c r="C4" s="2" t="s">
        <v>0</v>
      </c>
      <c r="D4" s="107"/>
      <c r="E4" s="108"/>
      <c r="F4" s="3"/>
      <c r="G4" s="5">
        <v>54</v>
      </c>
      <c r="I4" s="13">
        <f>VLOOKUP(G4,[1]Hoja3!$B$2:$C$76,2)</f>
        <v>19407</v>
      </c>
    </row>
    <row r="5" spans="2:9" ht="20.100000000000001" customHeight="1" x14ac:dyDescent="0.25">
      <c r="B5" s="12"/>
      <c r="C5" s="2" t="s">
        <v>1</v>
      </c>
      <c r="D5" s="109"/>
      <c r="E5" s="110"/>
      <c r="F5" s="3"/>
      <c r="G5" s="6"/>
      <c r="I5" s="13">
        <f>IF(G5="",0,VLOOKUP(G5,[1]Hoja3!$B$2:$C$76,2))</f>
        <v>0</v>
      </c>
    </row>
    <row r="6" spans="2:9" ht="20.100000000000001" customHeight="1" x14ac:dyDescent="0.25">
      <c r="B6" s="12"/>
      <c r="C6" s="2" t="s">
        <v>2</v>
      </c>
      <c r="D6" s="109"/>
      <c r="E6" s="110"/>
      <c r="F6" s="3"/>
      <c r="G6" s="6"/>
      <c r="I6" s="13">
        <f>IF(G6="",0,VLOOKUP(G6,[1]Hoja3!$B$2:$C$71,2))</f>
        <v>0</v>
      </c>
    </row>
    <row r="7" spans="2:9" ht="20.100000000000001" customHeight="1" x14ac:dyDescent="0.25">
      <c r="B7" s="12"/>
      <c r="C7" s="2" t="s">
        <v>3</v>
      </c>
      <c r="D7" s="111"/>
      <c r="E7" s="112"/>
      <c r="F7" s="4"/>
      <c r="G7" s="48"/>
      <c r="I7" s="13">
        <f>IF(G7="",0,VLOOKUP(G7,[1]Hoja3!$B$2:$C$71,2))</f>
        <v>0</v>
      </c>
    </row>
    <row r="8" spans="2:9" ht="15.95" customHeight="1" x14ac:dyDescent="0.25">
      <c r="B8" s="14"/>
      <c r="C8" s="11"/>
      <c r="D8" s="11"/>
      <c r="E8" s="15"/>
      <c r="F8" s="11"/>
      <c r="G8" s="11"/>
    </row>
    <row r="9" spans="2:9" ht="18" customHeight="1" x14ac:dyDescent="0.25">
      <c r="B9" s="73" t="s">
        <v>56</v>
      </c>
      <c r="C9" s="74"/>
      <c r="D9" s="74"/>
      <c r="E9" s="74"/>
      <c r="F9" s="74"/>
      <c r="G9" s="75"/>
    </row>
    <row r="10" spans="2:9" ht="15.95" customHeight="1" x14ac:dyDescent="0.25">
      <c r="B10" s="102" t="s">
        <v>4</v>
      </c>
      <c r="C10" s="103"/>
      <c r="D10" s="49" t="s">
        <v>5</v>
      </c>
      <c r="E10" s="86" t="s">
        <v>6</v>
      </c>
      <c r="F10" s="87"/>
      <c r="G10" s="88"/>
    </row>
    <row r="11" spans="2:9" ht="15.95" customHeight="1" x14ac:dyDescent="0.25">
      <c r="B11" s="104" t="s">
        <v>7</v>
      </c>
      <c r="C11" s="105"/>
      <c r="D11" s="50" t="s">
        <v>8</v>
      </c>
      <c r="E11" s="89" t="s">
        <v>9</v>
      </c>
      <c r="F11" s="90"/>
      <c r="G11" s="91"/>
    </row>
    <row r="12" spans="2:9" ht="15.95" customHeight="1" x14ac:dyDescent="0.25">
      <c r="B12" s="104" t="s">
        <v>10</v>
      </c>
      <c r="C12" s="105"/>
      <c r="D12" s="50" t="s">
        <v>11</v>
      </c>
      <c r="E12" s="89" t="s">
        <v>12</v>
      </c>
      <c r="F12" s="90"/>
      <c r="G12" s="91"/>
    </row>
    <row r="13" spans="2:9" ht="15.95" customHeight="1" x14ac:dyDescent="0.25">
      <c r="B13" s="104" t="s">
        <v>13</v>
      </c>
      <c r="C13" s="105"/>
      <c r="D13" s="50" t="s">
        <v>14</v>
      </c>
      <c r="E13" s="89" t="s">
        <v>15</v>
      </c>
      <c r="F13" s="90"/>
      <c r="G13" s="91"/>
    </row>
    <row r="14" spans="2:9" ht="15.95" customHeight="1" x14ac:dyDescent="0.25">
      <c r="B14" s="116" t="s">
        <v>16</v>
      </c>
      <c r="C14" s="117"/>
      <c r="D14" s="51" t="s">
        <v>17</v>
      </c>
      <c r="E14" s="121" t="s">
        <v>54</v>
      </c>
      <c r="F14" s="122"/>
      <c r="G14" s="123"/>
    </row>
    <row r="15" spans="2:9" ht="15.95" customHeight="1" x14ac:dyDescent="0.25">
      <c r="B15" s="10"/>
      <c r="C15" s="11"/>
      <c r="D15" s="11"/>
      <c r="E15" s="11"/>
      <c r="F15" s="15"/>
      <c r="G15" s="16"/>
    </row>
    <row r="16" spans="2:9" ht="24.6" customHeight="1" x14ac:dyDescent="0.25">
      <c r="B16" s="83" t="s">
        <v>18</v>
      </c>
      <c r="C16" s="84"/>
      <c r="D16" s="84"/>
      <c r="E16" s="84"/>
      <c r="F16" s="84"/>
      <c r="G16" s="85"/>
    </row>
    <row r="17" spans="2:7" ht="15.95" customHeight="1" x14ac:dyDescent="0.25">
      <c r="B17" s="16"/>
      <c r="C17" s="16"/>
      <c r="D17" s="11"/>
      <c r="E17" s="11"/>
      <c r="F17" s="11"/>
      <c r="G17" s="11"/>
    </row>
    <row r="18" spans="2:7" ht="18" customHeight="1" x14ac:dyDescent="0.25">
      <c r="B18" s="118" t="s">
        <v>19</v>
      </c>
      <c r="C18" s="76"/>
      <c r="D18" s="7" t="s">
        <v>20</v>
      </c>
      <c r="E18" s="76" t="s">
        <v>21</v>
      </c>
      <c r="F18" s="76"/>
      <c r="G18" s="77"/>
    </row>
    <row r="19" spans="2:7" s="53" customFormat="1" ht="18" customHeight="1" x14ac:dyDescent="0.25">
      <c r="B19" s="119" t="s">
        <v>22</v>
      </c>
      <c r="C19" s="120"/>
      <c r="D19" s="52">
        <v>5000000</v>
      </c>
      <c r="E19" s="78">
        <v>7000</v>
      </c>
      <c r="F19" s="79"/>
      <c r="G19" s="80"/>
    </row>
    <row r="20" spans="2:7" s="53" customFormat="1" ht="18" customHeight="1" x14ac:dyDescent="0.25">
      <c r="B20" s="127" t="s">
        <v>23</v>
      </c>
      <c r="C20" s="128"/>
      <c r="D20" s="54">
        <v>32000</v>
      </c>
      <c r="E20" s="62">
        <v>7000</v>
      </c>
      <c r="F20" s="63"/>
      <c r="G20" s="64"/>
    </row>
    <row r="21" spans="2:7" ht="18" customHeight="1" x14ac:dyDescent="0.25">
      <c r="B21" s="94" t="s">
        <v>24</v>
      </c>
      <c r="C21" s="95"/>
      <c r="D21" s="95"/>
      <c r="E21" s="95"/>
      <c r="F21" s="95"/>
      <c r="G21" s="96"/>
    </row>
    <row r="22" spans="2:7" s="53" customFormat="1" ht="18" customHeight="1" x14ac:dyDescent="0.25">
      <c r="B22" s="129" t="s">
        <v>25</v>
      </c>
      <c r="C22" s="130"/>
      <c r="D22" s="55" t="s">
        <v>26</v>
      </c>
      <c r="E22" s="65">
        <v>400</v>
      </c>
      <c r="F22" s="66"/>
      <c r="G22" s="67"/>
    </row>
    <row r="23" spans="2:7" s="53" customFormat="1" ht="18" customHeight="1" x14ac:dyDescent="0.25">
      <c r="B23" s="100" t="s">
        <v>27</v>
      </c>
      <c r="C23" s="101"/>
      <c r="D23" s="54" t="s">
        <v>29</v>
      </c>
      <c r="E23" s="97">
        <v>0</v>
      </c>
      <c r="F23" s="98"/>
      <c r="G23" s="99"/>
    </row>
    <row r="24" spans="2:7" s="53" customFormat="1" ht="18" customHeight="1" x14ac:dyDescent="0.25">
      <c r="B24" s="92" t="s">
        <v>28</v>
      </c>
      <c r="C24" s="93"/>
      <c r="D24" s="56" t="s">
        <v>29</v>
      </c>
      <c r="E24" s="97">
        <v>0.45</v>
      </c>
      <c r="F24" s="98"/>
      <c r="G24" s="99"/>
    </row>
    <row r="25" spans="2:7" s="53" customFormat="1" ht="18" customHeight="1" x14ac:dyDescent="0.25">
      <c r="B25" s="127" t="s">
        <v>30</v>
      </c>
      <c r="C25" s="128"/>
      <c r="D25" s="57" t="s">
        <v>26</v>
      </c>
      <c r="E25" s="136" t="s">
        <v>31</v>
      </c>
      <c r="F25" s="137"/>
      <c r="G25" s="138"/>
    </row>
    <row r="26" spans="2:7" ht="18" customHeight="1" x14ac:dyDescent="0.25">
      <c r="B26" s="94" t="s">
        <v>32</v>
      </c>
      <c r="C26" s="95"/>
      <c r="D26" s="95"/>
      <c r="E26" s="95"/>
      <c r="F26" s="95"/>
      <c r="G26" s="96"/>
    </row>
    <row r="27" spans="2:7" s="53" customFormat="1" ht="18" customHeight="1" x14ac:dyDescent="0.25">
      <c r="B27" s="134" t="s">
        <v>33</v>
      </c>
      <c r="C27" s="135"/>
      <c r="D27" s="58" t="s">
        <v>34</v>
      </c>
      <c r="E27" s="131" t="s">
        <v>49</v>
      </c>
      <c r="F27" s="132"/>
      <c r="G27" s="133"/>
    </row>
    <row r="28" spans="2:7" s="53" customFormat="1" ht="18" customHeight="1" x14ac:dyDescent="0.25">
      <c r="B28" s="92" t="s">
        <v>35</v>
      </c>
      <c r="C28" s="93"/>
      <c r="D28" s="59" t="s">
        <v>36</v>
      </c>
      <c r="E28" s="124">
        <v>0</v>
      </c>
      <c r="F28" s="125"/>
      <c r="G28" s="126"/>
    </row>
    <row r="29" spans="2:7" s="53" customFormat="1" ht="18" customHeight="1" x14ac:dyDescent="0.25">
      <c r="B29" s="92" t="s">
        <v>37</v>
      </c>
      <c r="C29" s="93"/>
      <c r="D29" s="59" t="s">
        <v>38</v>
      </c>
      <c r="E29" s="124">
        <v>0</v>
      </c>
      <c r="F29" s="125"/>
      <c r="G29" s="126"/>
    </row>
    <row r="30" spans="2:7" s="53" customFormat="1" ht="18" customHeight="1" x14ac:dyDescent="0.25">
      <c r="B30" s="81" t="s">
        <v>39</v>
      </c>
      <c r="C30" s="82"/>
      <c r="D30" s="60" t="s">
        <v>40</v>
      </c>
      <c r="E30" s="70">
        <v>200</v>
      </c>
      <c r="F30" s="71"/>
      <c r="G30" s="72"/>
    </row>
    <row r="31" spans="2:7" ht="15.95" customHeight="1" x14ac:dyDescent="0.25">
      <c r="B31" s="17"/>
      <c r="C31" s="11"/>
      <c r="D31" s="11"/>
      <c r="E31" s="11"/>
      <c r="F31" s="18"/>
      <c r="G31" s="19"/>
    </row>
    <row r="32" spans="2:7" ht="15.95" customHeight="1" x14ac:dyDescent="0.25">
      <c r="B32" s="20"/>
      <c r="C32" s="21"/>
      <c r="D32" s="22" t="s">
        <v>50</v>
      </c>
      <c r="E32" s="113">
        <f>IF(G4&lt;18,"ERROR",I4)</f>
        <v>19407</v>
      </c>
      <c r="F32" s="114"/>
      <c r="G32" s="115"/>
    </row>
    <row r="33" spans="2:7" ht="15.95" customHeight="1" x14ac:dyDescent="0.25">
      <c r="B33" s="20"/>
      <c r="C33" s="21"/>
      <c r="D33" s="22" t="s">
        <v>51</v>
      </c>
      <c r="E33" s="113">
        <f t="shared" ref="E33" si="0">I5</f>
        <v>0</v>
      </c>
      <c r="F33" s="114"/>
      <c r="G33" s="115"/>
    </row>
    <row r="34" spans="2:7" ht="15.95" customHeight="1" x14ac:dyDescent="0.25">
      <c r="B34" s="20"/>
      <c r="C34" s="21"/>
      <c r="D34" s="22" t="s">
        <v>52</v>
      </c>
      <c r="E34" s="113">
        <f>IF(G6&gt;24,"ERROR",I6)</f>
        <v>0</v>
      </c>
      <c r="F34" s="114"/>
      <c r="G34" s="115"/>
    </row>
    <row r="35" spans="2:7" ht="15.95" customHeight="1" x14ac:dyDescent="0.25">
      <c r="B35" s="20"/>
      <c r="C35" s="21"/>
      <c r="D35" s="22" t="s">
        <v>53</v>
      </c>
      <c r="E35" s="113">
        <f>IF(G7&gt;24,"ERROR",I7)</f>
        <v>0</v>
      </c>
      <c r="F35" s="114"/>
      <c r="G35" s="115"/>
    </row>
    <row r="36" spans="2:7" ht="15.95" customHeight="1" x14ac:dyDescent="0.25">
      <c r="B36" s="20"/>
      <c r="C36" s="21"/>
      <c r="D36" s="23"/>
      <c r="E36" s="21"/>
      <c r="F36" s="24"/>
      <c r="G36" s="25"/>
    </row>
    <row r="37" spans="2:7" ht="15.95" customHeight="1" x14ac:dyDescent="0.25">
      <c r="B37" s="20"/>
      <c r="C37" s="26"/>
      <c r="D37" s="22" t="s">
        <v>41</v>
      </c>
      <c r="E37" s="139">
        <f>SUM(E32:E36)</f>
        <v>19407</v>
      </c>
      <c r="F37" s="140"/>
      <c r="G37" s="141"/>
    </row>
    <row r="38" spans="2:7" ht="15.95" customHeight="1" x14ac:dyDescent="0.25">
      <c r="B38" s="27"/>
      <c r="C38" s="21"/>
      <c r="D38" s="28" t="s">
        <v>42</v>
      </c>
      <c r="E38" s="113">
        <v>250</v>
      </c>
      <c r="F38" s="114"/>
      <c r="G38" s="115"/>
    </row>
    <row r="39" spans="2:7" ht="15.95" customHeight="1" x14ac:dyDescent="0.25">
      <c r="B39" s="27"/>
      <c r="C39" s="21"/>
      <c r="D39" s="28" t="s">
        <v>43</v>
      </c>
      <c r="E39" s="113">
        <f>(E37+E38)*0.16</f>
        <v>3145.12</v>
      </c>
      <c r="F39" s="114"/>
      <c r="G39" s="115"/>
    </row>
    <row r="40" spans="2:7" ht="15.95" customHeight="1" x14ac:dyDescent="0.25">
      <c r="B40" s="29"/>
      <c r="C40" s="30"/>
      <c r="D40" s="31" t="s">
        <v>44</v>
      </c>
      <c r="E40" s="142">
        <f>SUM(E37:E39)</f>
        <v>22802.12</v>
      </c>
      <c r="F40" s="143"/>
      <c r="G40" s="144"/>
    </row>
    <row r="41" spans="2:7" ht="15.95" customHeight="1" x14ac:dyDescent="0.25">
      <c r="B41" s="32"/>
      <c r="C41" s="33"/>
      <c r="D41" s="34"/>
      <c r="E41" s="33"/>
      <c r="F41" s="35"/>
      <c r="G41" s="25"/>
    </row>
    <row r="42" spans="2:7" ht="15.95" customHeight="1" x14ac:dyDescent="0.25">
      <c r="B42" s="25"/>
      <c r="C42" s="26"/>
      <c r="D42" s="36" t="s">
        <v>45</v>
      </c>
      <c r="E42" s="139">
        <f>((E37*1.07)+E38)*1.16</f>
        <v>24377.968400000002</v>
      </c>
      <c r="F42" s="140"/>
      <c r="G42" s="141"/>
    </row>
    <row r="43" spans="2:7" ht="15.95" customHeight="1" x14ac:dyDescent="0.25">
      <c r="B43" s="25"/>
      <c r="C43" s="37"/>
      <c r="D43" s="22" t="s">
        <v>46</v>
      </c>
      <c r="E43" s="142">
        <f>(((E37*1.07)/4)+E38)*1.16</f>
        <v>6311.9921000000004</v>
      </c>
      <c r="F43" s="143"/>
      <c r="G43" s="144"/>
    </row>
    <row r="44" spans="2:7" ht="15.95" customHeight="1" x14ac:dyDescent="0.25">
      <c r="B44" s="25"/>
      <c r="C44" s="37"/>
      <c r="D44" s="22" t="s">
        <v>47</v>
      </c>
      <c r="E44" s="142">
        <f>(((E37*1.07)/4))*1.16</f>
        <v>6021.9921000000004</v>
      </c>
      <c r="F44" s="143"/>
      <c r="G44" s="144"/>
    </row>
    <row r="45" spans="2:7" ht="15.95" customHeight="1" x14ac:dyDescent="0.25">
      <c r="B45" s="38"/>
      <c r="C45" s="33"/>
      <c r="D45" s="39"/>
      <c r="E45" s="33"/>
      <c r="F45" s="40"/>
      <c r="G45" s="40"/>
    </row>
    <row r="46" spans="2:7" ht="15.95" customHeight="1" x14ac:dyDescent="0.25">
      <c r="B46" s="41"/>
      <c r="C46" s="21"/>
      <c r="D46" s="42"/>
      <c r="E46" s="21"/>
      <c r="F46" s="40"/>
      <c r="G46" s="40"/>
    </row>
    <row r="47" spans="2:7" ht="15.75" x14ac:dyDescent="0.25">
      <c r="B47" s="43" t="s">
        <v>57</v>
      </c>
      <c r="C47" s="44"/>
      <c r="D47" s="43" t="s">
        <v>58</v>
      </c>
      <c r="E47" s="44"/>
      <c r="F47" s="61"/>
      <c r="G47" s="61"/>
    </row>
    <row r="48" spans="2:7" ht="50.1" customHeight="1" x14ac:dyDescent="0.25">
      <c r="B48" s="25"/>
      <c r="C48" s="45"/>
      <c r="D48" s="46"/>
      <c r="E48" s="47"/>
      <c r="F48" s="45"/>
      <c r="G48" s="45"/>
    </row>
    <row r="49" spans="2:7" x14ac:dyDescent="0.25">
      <c r="B49" s="68" t="s">
        <v>59</v>
      </c>
      <c r="C49" s="68"/>
      <c r="D49" s="68"/>
      <c r="E49" s="68"/>
      <c r="F49" s="68"/>
      <c r="G49" s="68"/>
    </row>
    <row r="50" spans="2:7" x14ac:dyDescent="0.25">
      <c r="B50" s="69" t="s">
        <v>60</v>
      </c>
      <c r="C50" s="69"/>
      <c r="D50" s="69"/>
      <c r="E50" s="69"/>
      <c r="F50" s="69"/>
      <c r="G50" s="69"/>
    </row>
  </sheetData>
  <sheetProtection selectLockedCells="1" selectUnlockedCells="1"/>
  <mergeCells count="54">
    <mergeCell ref="E44:G44"/>
    <mergeCell ref="B14:C14"/>
    <mergeCell ref="B18:C18"/>
    <mergeCell ref="B19:C19"/>
    <mergeCell ref="E14:G14"/>
    <mergeCell ref="B29:C29"/>
    <mergeCell ref="E28:G28"/>
    <mergeCell ref="E29:G29"/>
    <mergeCell ref="B20:C20"/>
    <mergeCell ref="B22:C22"/>
    <mergeCell ref="B26:G26"/>
    <mergeCell ref="E27:G27"/>
    <mergeCell ref="B25:C25"/>
    <mergeCell ref="B27:C27"/>
    <mergeCell ref="E25:G25"/>
    <mergeCell ref="B12:C12"/>
    <mergeCell ref="B13:C13"/>
    <mergeCell ref="B1:G1"/>
    <mergeCell ref="D4:E4"/>
    <mergeCell ref="D5:E5"/>
    <mergeCell ref="D6:E6"/>
    <mergeCell ref="D7:E7"/>
    <mergeCell ref="B9:G9"/>
    <mergeCell ref="E18:G18"/>
    <mergeCell ref="E19:G19"/>
    <mergeCell ref="B30:C30"/>
    <mergeCell ref="B16:G16"/>
    <mergeCell ref="E10:G10"/>
    <mergeCell ref="E11:G11"/>
    <mergeCell ref="E12:G12"/>
    <mergeCell ref="E13:G13"/>
    <mergeCell ref="B28:C28"/>
    <mergeCell ref="B21:G21"/>
    <mergeCell ref="E23:G23"/>
    <mergeCell ref="B23:C23"/>
    <mergeCell ref="B24:C24"/>
    <mergeCell ref="B10:C10"/>
    <mergeCell ref="B11:C11"/>
    <mergeCell ref="E20:G20"/>
    <mergeCell ref="E22:G22"/>
    <mergeCell ref="B49:G49"/>
    <mergeCell ref="B50:G50"/>
    <mergeCell ref="E30:G30"/>
    <mergeCell ref="E32:G32"/>
    <mergeCell ref="E24:G24"/>
    <mergeCell ref="E33:G33"/>
    <mergeCell ref="E34:G34"/>
    <mergeCell ref="E35:G35"/>
    <mergeCell ref="E37:G37"/>
    <mergeCell ref="E38:G38"/>
    <mergeCell ref="E39:G39"/>
    <mergeCell ref="E40:G40"/>
    <mergeCell ref="E42:G42"/>
    <mergeCell ref="E43:G43"/>
  </mergeCells>
  <printOptions horizontalCentered="1" verticalCentered="1"/>
  <pageMargins left="0.39370078740157483" right="0.39370078740157483" top="0.55118110236220474" bottom="0.47244094488188981" header="0" footer="0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76"/>
  <sheetViews>
    <sheetView topLeftCell="A43" workbookViewId="0">
      <selection activeCell="C72" sqref="C72"/>
    </sheetView>
  </sheetViews>
  <sheetFormatPr baseColWidth="10" defaultRowHeight="15" x14ac:dyDescent="0.25"/>
  <sheetData>
    <row r="2" spans="2:3" x14ac:dyDescent="0.25">
      <c r="B2" s="1">
        <v>0</v>
      </c>
      <c r="C2">
        <v>6779</v>
      </c>
    </row>
    <row r="3" spans="2:3" x14ac:dyDescent="0.25">
      <c r="B3" s="1">
        <v>1</v>
      </c>
      <c r="C3">
        <v>6779</v>
      </c>
    </row>
    <row r="4" spans="2:3" x14ac:dyDescent="0.25">
      <c r="B4" s="1">
        <v>2</v>
      </c>
      <c r="C4">
        <v>6779</v>
      </c>
    </row>
    <row r="5" spans="2:3" x14ac:dyDescent="0.25">
      <c r="B5" s="1">
        <v>3</v>
      </c>
      <c r="C5">
        <v>6779</v>
      </c>
    </row>
    <row r="6" spans="2:3" x14ac:dyDescent="0.25">
      <c r="B6" s="1">
        <v>4</v>
      </c>
      <c r="C6">
        <v>6779</v>
      </c>
    </row>
    <row r="7" spans="2:3" x14ac:dyDescent="0.25">
      <c r="B7" s="1">
        <v>5</v>
      </c>
      <c r="C7">
        <v>6779</v>
      </c>
    </row>
    <row r="8" spans="2:3" x14ac:dyDescent="0.25">
      <c r="B8" s="1">
        <v>6</v>
      </c>
      <c r="C8">
        <v>6779</v>
      </c>
    </row>
    <row r="9" spans="2:3" x14ac:dyDescent="0.25">
      <c r="B9" s="1">
        <v>7</v>
      </c>
      <c r="C9">
        <v>6779</v>
      </c>
    </row>
    <row r="10" spans="2:3" x14ac:dyDescent="0.25">
      <c r="B10" s="1">
        <v>8</v>
      </c>
      <c r="C10">
        <v>6779</v>
      </c>
    </row>
    <row r="11" spans="2:3" x14ac:dyDescent="0.25">
      <c r="B11" s="1">
        <v>9</v>
      </c>
      <c r="C11">
        <v>6779</v>
      </c>
    </row>
    <row r="12" spans="2:3" x14ac:dyDescent="0.25">
      <c r="B12" s="1">
        <v>10</v>
      </c>
      <c r="C12">
        <v>6779</v>
      </c>
    </row>
    <row r="13" spans="2:3" x14ac:dyDescent="0.25">
      <c r="B13" s="1">
        <v>11</v>
      </c>
      <c r="C13">
        <v>6779</v>
      </c>
    </row>
    <row r="14" spans="2:3" x14ac:dyDescent="0.25">
      <c r="B14" s="1">
        <v>12</v>
      </c>
      <c r="C14">
        <v>6779</v>
      </c>
    </row>
    <row r="15" spans="2:3" x14ac:dyDescent="0.25">
      <c r="B15" s="1">
        <v>13</v>
      </c>
      <c r="C15">
        <v>6779</v>
      </c>
    </row>
    <row r="16" spans="2:3" x14ac:dyDescent="0.25">
      <c r="B16" s="1">
        <v>14</v>
      </c>
      <c r="C16">
        <v>6779</v>
      </c>
    </row>
    <row r="17" spans="2:3" x14ac:dyDescent="0.25">
      <c r="B17" s="1">
        <v>15</v>
      </c>
      <c r="C17">
        <v>6779</v>
      </c>
    </row>
    <row r="18" spans="2:3" x14ac:dyDescent="0.25">
      <c r="B18" s="1">
        <v>16</v>
      </c>
      <c r="C18">
        <v>6779</v>
      </c>
    </row>
    <row r="19" spans="2:3" x14ac:dyDescent="0.25">
      <c r="B19" s="1">
        <v>17</v>
      </c>
      <c r="C19">
        <v>6779</v>
      </c>
    </row>
    <row r="20" spans="2:3" x14ac:dyDescent="0.25">
      <c r="B20" s="1">
        <v>18</v>
      </c>
      <c r="C20">
        <v>6779</v>
      </c>
    </row>
    <row r="21" spans="2:3" x14ac:dyDescent="0.25">
      <c r="B21" s="1">
        <v>19</v>
      </c>
      <c r="C21">
        <v>6779</v>
      </c>
    </row>
    <row r="22" spans="2:3" x14ac:dyDescent="0.25">
      <c r="B22" s="1">
        <v>20</v>
      </c>
      <c r="C22">
        <v>8947</v>
      </c>
    </row>
    <row r="23" spans="2:3" x14ac:dyDescent="0.25">
      <c r="B23" s="1">
        <v>21</v>
      </c>
      <c r="C23">
        <v>8947</v>
      </c>
    </row>
    <row r="24" spans="2:3" x14ac:dyDescent="0.25">
      <c r="B24" s="1">
        <v>22</v>
      </c>
      <c r="C24">
        <v>8947</v>
      </c>
    </row>
    <row r="25" spans="2:3" x14ac:dyDescent="0.25">
      <c r="B25" s="1">
        <v>23</v>
      </c>
      <c r="C25">
        <v>8947</v>
      </c>
    </row>
    <row r="26" spans="2:3" x14ac:dyDescent="0.25">
      <c r="B26" s="1">
        <v>24</v>
      </c>
      <c r="C26">
        <v>8947</v>
      </c>
    </row>
    <row r="27" spans="2:3" x14ac:dyDescent="0.25">
      <c r="B27" s="1">
        <v>25</v>
      </c>
      <c r="C27">
        <v>8947</v>
      </c>
    </row>
    <row r="28" spans="2:3" x14ac:dyDescent="0.25">
      <c r="B28" s="1">
        <v>26</v>
      </c>
      <c r="C28">
        <v>8947</v>
      </c>
    </row>
    <row r="29" spans="2:3" x14ac:dyDescent="0.25">
      <c r="B29" s="1">
        <v>27</v>
      </c>
      <c r="C29">
        <v>8947</v>
      </c>
    </row>
    <row r="30" spans="2:3" x14ac:dyDescent="0.25">
      <c r="B30" s="1">
        <v>28</v>
      </c>
      <c r="C30">
        <v>8947</v>
      </c>
    </row>
    <row r="31" spans="2:3" x14ac:dyDescent="0.25">
      <c r="B31" s="1">
        <v>29</v>
      </c>
      <c r="C31">
        <v>8947</v>
      </c>
    </row>
    <row r="32" spans="2:3" x14ac:dyDescent="0.25">
      <c r="B32" s="1">
        <v>30</v>
      </c>
      <c r="C32">
        <v>8947</v>
      </c>
    </row>
    <row r="33" spans="2:3" x14ac:dyDescent="0.25">
      <c r="B33" s="1">
        <v>31</v>
      </c>
      <c r="C33">
        <v>8947</v>
      </c>
    </row>
    <row r="34" spans="2:3" x14ac:dyDescent="0.25">
      <c r="B34" s="1">
        <v>32</v>
      </c>
      <c r="C34">
        <v>8947</v>
      </c>
    </row>
    <row r="35" spans="2:3" x14ac:dyDescent="0.25">
      <c r="B35" s="1">
        <v>33</v>
      </c>
      <c r="C35">
        <v>8947</v>
      </c>
    </row>
    <row r="36" spans="2:3" x14ac:dyDescent="0.25">
      <c r="B36" s="1">
        <v>34</v>
      </c>
      <c r="C36">
        <v>8947</v>
      </c>
    </row>
    <row r="37" spans="2:3" x14ac:dyDescent="0.25">
      <c r="B37" s="1">
        <v>35</v>
      </c>
      <c r="C37">
        <v>8947</v>
      </c>
    </row>
    <row r="38" spans="2:3" x14ac:dyDescent="0.25">
      <c r="B38" s="1">
        <v>36</v>
      </c>
      <c r="C38">
        <v>8947</v>
      </c>
    </row>
    <row r="39" spans="2:3" x14ac:dyDescent="0.25">
      <c r="B39" s="1">
        <v>37</v>
      </c>
      <c r="C39">
        <v>8947</v>
      </c>
    </row>
    <row r="40" spans="2:3" x14ac:dyDescent="0.25">
      <c r="B40" s="1">
        <v>38</v>
      </c>
      <c r="C40">
        <v>8947</v>
      </c>
    </row>
    <row r="41" spans="2:3" x14ac:dyDescent="0.25">
      <c r="B41" s="1">
        <v>39</v>
      </c>
      <c r="C41">
        <v>8947</v>
      </c>
    </row>
    <row r="42" spans="2:3" x14ac:dyDescent="0.25">
      <c r="B42" s="1">
        <v>40</v>
      </c>
      <c r="C42">
        <v>8947</v>
      </c>
    </row>
    <row r="43" spans="2:3" x14ac:dyDescent="0.25">
      <c r="B43" s="1">
        <v>41</v>
      </c>
      <c r="C43">
        <v>8947</v>
      </c>
    </row>
    <row r="44" spans="2:3" x14ac:dyDescent="0.25">
      <c r="B44" s="1">
        <v>42</v>
      </c>
      <c r="C44">
        <v>8947</v>
      </c>
    </row>
    <row r="45" spans="2:3" x14ac:dyDescent="0.25">
      <c r="B45" s="1">
        <v>43</v>
      </c>
      <c r="C45">
        <v>8947</v>
      </c>
    </row>
    <row r="46" spans="2:3" x14ac:dyDescent="0.25">
      <c r="B46" s="1">
        <v>44</v>
      </c>
      <c r="C46">
        <v>8947</v>
      </c>
    </row>
    <row r="47" spans="2:3" x14ac:dyDescent="0.25">
      <c r="B47" s="1">
        <v>45</v>
      </c>
      <c r="C47">
        <v>8947</v>
      </c>
    </row>
    <row r="48" spans="2:3" x14ac:dyDescent="0.25">
      <c r="B48" s="1">
        <v>46</v>
      </c>
      <c r="C48">
        <v>8947</v>
      </c>
    </row>
    <row r="49" spans="2:3" x14ac:dyDescent="0.25">
      <c r="B49" s="1">
        <v>47</v>
      </c>
      <c r="C49">
        <v>8947</v>
      </c>
    </row>
    <row r="50" spans="2:3" x14ac:dyDescent="0.25">
      <c r="B50" s="1">
        <v>48</v>
      </c>
      <c r="C50">
        <v>8947</v>
      </c>
    </row>
    <row r="51" spans="2:3" x14ac:dyDescent="0.25">
      <c r="B51" s="1">
        <v>49</v>
      </c>
      <c r="C51">
        <v>8947</v>
      </c>
    </row>
    <row r="52" spans="2:3" x14ac:dyDescent="0.25">
      <c r="B52" s="1">
        <v>50</v>
      </c>
      <c r="C52">
        <v>19407</v>
      </c>
    </row>
    <row r="53" spans="2:3" x14ac:dyDescent="0.25">
      <c r="B53" s="1">
        <v>51</v>
      </c>
      <c r="C53">
        <v>19407</v>
      </c>
    </row>
    <row r="54" spans="2:3" x14ac:dyDescent="0.25">
      <c r="B54" s="1">
        <v>52</v>
      </c>
      <c r="C54">
        <v>19407</v>
      </c>
    </row>
    <row r="55" spans="2:3" x14ac:dyDescent="0.25">
      <c r="B55" s="1">
        <v>53</v>
      </c>
      <c r="C55">
        <v>19407</v>
      </c>
    </row>
    <row r="56" spans="2:3" x14ac:dyDescent="0.25">
      <c r="B56" s="1">
        <v>54</v>
      </c>
      <c r="C56">
        <v>19407</v>
      </c>
    </row>
    <row r="57" spans="2:3" x14ac:dyDescent="0.25">
      <c r="B57" s="1">
        <v>55</v>
      </c>
      <c r="C57">
        <v>22591</v>
      </c>
    </row>
    <row r="58" spans="2:3" x14ac:dyDescent="0.25">
      <c r="B58" s="1">
        <v>56</v>
      </c>
      <c r="C58">
        <v>22591</v>
      </c>
    </row>
    <row r="59" spans="2:3" x14ac:dyDescent="0.25">
      <c r="B59" s="1">
        <v>57</v>
      </c>
      <c r="C59">
        <v>22591</v>
      </c>
    </row>
    <row r="60" spans="2:3" x14ac:dyDescent="0.25">
      <c r="B60" s="1">
        <v>58</v>
      </c>
      <c r="C60">
        <v>22591</v>
      </c>
    </row>
    <row r="61" spans="2:3" x14ac:dyDescent="0.25">
      <c r="B61" s="1">
        <v>59</v>
      </c>
      <c r="C61">
        <v>22591</v>
      </c>
    </row>
    <row r="62" spans="2:3" x14ac:dyDescent="0.25">
      <c r="B62" s="1">
        <v>60</v>
      </c>
      <c r="C62">
        <v>30029</v>
      </c>
    </row>
    <row r="63" spans="2:3" x14ac:dyDescent="0.25">
      <c r="B63" s="1">
        <v>61</v>
      </c>
      <c r="C63">
        <v>30029</v>
      </c>
    </row>
    <row r="64" spans="2:3" x14ac:dyDescent="0.25">
      <c r="B64" s="1">
        <v>62</v>
      </c>
      <c r="C64">
        <v>30029</v>
      </c>
    </row>
    <row r="65" spans="2:3" x14ac:dyDescent="0.25">
      <c r="B65" s="1">
        <v>63</v>
      </c>
      <c r="C65">
        <v>30029</v>
      </c>
    </row>
    <row r="66" spans="2:3" x14ac:dyDescent="0.25">
      <c r="B66" s="1">
        <v>64</v>
      </c>
      <c r="C66">
        <v>30029</v>
      </c>
    </row>
    <row r="67" spans="2:3" x14ac:dyDescent="0.25">
      <c r="B67" s="1">
        <v>65</v>
      </c>
      <c r="C67">
        <v>42295</v>
      </c>
    </row>
    <row r="68" spans="2:3" x14ac:dyDescent="0.25">
      <c r="B68" s="1">
        <v>66</v>
      </c>
      <c r="C68">
        <v>42295</v>
      </c>
    </row>
    <row r="69" spans="2:3" x14ac:dyDescent="0.25">
      <c r="B69" s="1">
        <v>67</v>
      </c>
      <c r="C69">
        <v>42295</v>
      </c>
    </row>
    <row r="70" spans="2:3" x14ac:dyDescent="0.25">
      <c r="B70" s="1">
        <v>68</v>
      </c>
      <c r="C70">
        <v>42295</v>
      </c>
    </row>
    <row r="71" spans="2:3" x14ac:dyDescent="0.25">
      <c r="B71" s="1">
        <v>69</v>
      </c>
      <c r="C71">
        <v>42295</v>
      </c>
    </row>
    <row r="72" spans="2:3" x14ac:dyDescent="0.25">
      <c r="B72" s="1">
        <v>70</v>
      </c>
      <c r="C72" t="s">
        <v>48</v>
      </c>
    </row>
    <row r="73" spans="2:3" x14ac:dyDescent="0.25">
      <c r="B73" s="1">
        <v>71</v>
      </c>
      <c r="C73" t="s">
        <v>48</v>
      </c>
    </row>
    <row r="74" spans="2:3" x14ac:dyDescent="0.25">
      <c r="B74" s="1">
        <v>72</v>
      </c>
      <c r="C74" t="s">
        <v>48</v>
      </c>
    </row>
    <row r="75" spans="2:3" x14ac:dyDescent="0.25">
      <c r="B75" s="1">
        <v>73</v>
      </c>
      <c r="C75" t="s">
        <v>48</v>
      </c>
    </row>
    <row r="76" spans="2:3" x14ac:dyDescent="0.25">
      <c r="B76" s="1">
        <v>74</v>
      </c>
      <c r="C76" t="s">
        <v>48</v>
      </c>
    </row>
  </sheetData>
  <sheetProtection algorithmName="SHA-512" hashValue="C1mQBYaXFB6QVk/fTF9SwyPVchK+TXUsAT9LZCwOPtxUh0buzT0Zn06EOY+JJSE9SnvmVIPDb+rUZa8K9qcG8A==" saltValue="4csjuXmBRAbqMCohouxHF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</vt:lpstr>
      <vt:lpstr>TABLA</vt:lpstr>
      <vt:lpstr>PROPUESTA!Área_de_impresión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Ramos</dc:creator>
  <cp:lastModifiedBy>Alicia Lerma de Luna</cp:lastModifiedBy>
  <cp:lastPrinted>2021-02-23T21:20:51Z</cp:lastPrinted>
  <dcterms:created xsi:type="dcterms:W3CDTF">2021-02-07T03:16:58Z</dcterms:created>
  <dcterms:modified xsi:type="dcterms:W3CDTF">2021-03-19T05:13:02Z</dcterms:modified>
</cp:coreProperties>
</file>